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F41" i="1" l="1"/>
  <c r="K11" i="1"/>
  <c r="K12" i="1" s="1"/>
  <c r="E9" i="1" s="1"/>
  <c r="F43" i="1" s="1"/>
  <c r="F50" i="1" l="1"/>
  <c r="E12" i="1"/>
</calcChain>
</file>

<file path=xl/sharedStrings.xml><?xml version="1.0" encoding="utf-8"?>
<sst xmlns="http://schemas.openxmlformats.org/spreadsheetml/2006/main" count="53" uniqueCount="47">
  <si>
    <t>Клуб робототехники и программирования Kibertr0n</t>
  </si>
  <si>
    <t>Расчет потребителей</t>
  </si>
  <si>
    <t>Абонемент стандарт</t>
  </si>
  <si>
    <t>Ввести результаты ценообразования</t>
  </si>
  <si>
    <t>Кол-во групп</t>
  </si>
  <si>
    <t xml:space="preserve">Рабочие часы </t>
  </si>
  <si>
    <t>Выручка</t>
  </si>
  <si>
    <t>Пакет Полный</t>
  </si>
  <si>
    <t>Наименование</t>
  </si>
  <si>
    <t>кол-во</t>
  </si>
  <si>
    <t>сумма</t>
  </si>
  <si>
    <t>Паушальный взнос</t>
  </si>
  <si>
    <t>Переменная мат. часть</t>
  </si>
  <si>
    <t>Базовая мат. часть</t>
  </si>
  <si>
    <t>ноутбук</t>
  </si>
  <si>
    <t>набор WEDO</t>
  </si>
  <si>
    <t>набор EV3</t>
  </si>
  <si>
    <t>набор EV3 резервный</t>
  </si>
  <si>
    <t>пульты для автомодельного спорта (проф)</t>
  </si>
  <si>
    <t>Базовая метод. Часть</t>
  </si>
  <si>
    <t xml:space="preserve">Уроки по робототехнике для набора WEDO </t>
  </si>
  <si>
    <t xml:space="preserve">Аудит стартовый </t>
  </si>
  <si>
    <t>Уроки по робототехнике для набора EV3</t>
  </si>
  <si>
    <t xml:space="preserve">Уроки по программированию </t>
  </si>
  <si>
    <t>Уроки по геймерству</t>
  </si>
  <si>
    <t>Уроки по моделированию</t>
  </si>
  <si>
    <t>Итого</t>
  </si>
  <si>
    <t>Роялти</t>
  </si>
  <si>
    <t>Доступ к методической базе</t>
  </si>
  <si>
    <t>Доступ к практическому комплексу</t>
  </si>
  <si>
    <t>Доступ использования товарного знака</t>
  </si>
  <si>
    <t>Доступ использования бренд образа</t>
  </si>
  <si>
    <t>* транспортные расходы не учитываются</t>
  </si>
  <si>
    <t>* цены указаны в рублях, в расчете 100р=1$.</t>
  </si>
  <si>
    <t>* выездной аудит не учитывается</t>
  </si>
  <si>
    <t>прожиточный минимум региона</t>
  </si>
  <si>
    <t>минимальная ЗП по региону</t>
  </si>
  <si>
    <t>средняя ЗП по региону</t>
  </si>
  <si>
    <t>среднее значение ЗП по региону</t>
  </si>
  <si>
    <t>Мотивационная часть</t>
  </si>
  <si>
    <t>Запасные детали к наборам</t>
  </si>
  <si>
    <t>набо для цифрового искусства</t>
  </si>
  <si>
    <t>б/о</t>
  </si>
  <si>
    <t>Уроки по цифровому искусству</t>
  </si>
  <si>
    <t>Доступ к СРМ</t>
  </si>
  <si>
    <t xml:space="preserve">Доступ к открытию филиалов </t>
  </si>
  <si>
    <t>ламинатор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</si>
</sst>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54"/>
  <sheetViews>
    <sheetView tabSelected="1" zoomScale="85" zoomScaleNormal="85" workbookViewId="0">
      <selection activeCell="J32" sqref="J32"/>
    </sheetView>
  </sheetViews>
  <sheetFormatPr defaultRowHeight="14.4" x14ac:dyDescent="0.3"/>
  <cols>
    <col min="4" max="4" width="41.44140625" customWidth="1"/>
    <col min="7" max="7" width="7.21875" customWidth="1"/>
    <col min="8" max="8" width="9.44140625" customWidth="1"/>
    <col min="10" max="10" width="40.44140625" customWidth="1"/>
    <col min="11" max="11" width="11.88671875" customWidth="1"/>
    <col min="12" max="12" width="10.44140625" bestFit="1" customWidth="1"/>
    <col min="16" max="16" width="41.21875" customWidth="1"/>
  </cols>
  <sheetData>
    <row r="6" spans="2:11" x14ac:dyDescent="0.3">
      <c r="D6" t="s">
        <v>0</v>
      </c>
    </row>
    <row r="7" spans="2:11" ht="15" thickBot="1" x14ac:dyDescent="0.35"/>
    <row r="8" spans="2:11" ht="15" thickBot="1" x14ac:dyDescent="0.35">
      <c r="D8" s="1" t="s">
        <v>1</v>
      </c>
      <c r="E8" s="2">
        <v>50</v>
      </c>
      <c r="J8" t="s">
        <v>35</v>
      </c>
      <c r="K8">
        <v>14500</v>
      </c>
    </row>
    <row r="9" spans="2:11" ht="15" thickBot="1" x14ac:dyDescent="0.35">
      <c r="D9" s="1" t="s">
        <v>2</v>
      </c>
      <c r="E9" s="24">
        <f>K12</f>
        <v>2438.3333333333339</v>
      </c>
      <c r="J9" t="s">
        <v>36</v>
      </c>
      <c r="K9">
        <v>25000</v>
      </c>
    </row>
    <row r="10" spans="2:11" x14ac:dyDescent="0.3">
      <c r="D10" s="1" t="s">
        <v>4</v>
      </c>
      <c r="E10" s="3">
        <f>E8/4</f>
        <v>12.5</v>
      </c>
      <c r="J10" t="s">
        <v>37</v>
      </c>
      <c r="K10">
        <v>65000</v>
      </c>
    </row>
    <row r="11" spans="2:11" ht="15" thickBot="1" x14ac:dyDescent="0.35">
      <c r="D11" s="1" t="s">
        <v>5</v>
      </c>
      <c r="E11" s="3">
        <f>2*E10</f>
        <v>25</v>
      </c>
      <c r="J11" t="s">
        <v>38</v>
      </c>
      <c r="K11">
        <f>AVERAGE(K8:K10)</f>
        <v>34833.333333333336</v>
      </c>
    </row>
    <row r="12" spans="2:11" ht="15" thickBot="1" x14ac:dyDescent="0.35">
      <c r="D12" s="4" t="s">
        <v>6</v>
      </c>
      <c r="E12" s="2">
        <f>E9*E8</f>
        <v>121916.6666666667</v>
      </c>
      <c r="J12" t="s">
        <v>3</v>
      </c>
      <c r="K12" s="23">
        <f>K11*7%</f>
        <v>2438.3333333333339</v>
      </c>
    </row>
    <row r="14" spans="2:11" ht="18" x14ac:dyDescent="0.35">
      <c r="D14" s="5" t="s">
        <v>7</v>
      </c>
    </row>
    <row r="15" spans="2:11" ht="15.6" x14ac:dyDescent="0.3">
      <c r="D15" s="6" t="s">
        <v>8</v>
      </c>
      <c r="E15" s="3" t="s">
        <v>9</v>
      </c>
      <c r="F15" s="3" t="s">
        <v>10</v>
      </c>
    </row>
    <row r="16" spans="2:11" ht="15" customHeight="1" x14ac:dyDescent="0.3">
      <c r="B16" s="27" t="s">
        <v>11</v>
      </c>
      <c r="C16" s="27" t="s">
        <v>12</v>
      </c>
      <c r="D16" s="7" t="s">
        <v>39</v>
      </c>
      <c r="E16" s="8"/>
      <c r="F16" s="9">
        <v>40000</v>
      </c>
    </row>
    <row r="17" spans="2:6" ht="15" customHeight="1" x14ac:dyDescent="0.3">
      <c r="B17" s="28"/>
      <c r="C17" s="28"/>
      <c r="D17" s="15" t="s">
        <v>40</v>
      </c>
      <c r="E17" s="12"/>
      <c r="F17" s="13">
        <v>20000</v>
      </c>
    </row>
    <row r="18" spans="2:6" ht="15" customHeight="1" x14ac:dyDescent="0.3">
      <c r="B18" s="28"/>
      <c r="C18" s="28"/>
      <c r="D18" s="15"/>
      <c r="E18" s="12"/>
      <c r="F18" s="13"/>
    </row>
    <row r="19" spans="2:6" ht="15" customHeight="1" x14ac:dyDescent="0.3">
      <c r="B19" s="28"/>
      <c r="C19" s="28"/>
      <c r="D19" s="15"/>
      <c r="E19" s="12"/>
      <c r="F19" s="13"/>
    </row>
    <row r="20" spans="2:6" x14ac:dyDescent="0.3">
      <c r="B20" s="28"/>
      <c r="C20" s="28"/>
      <c r="D20" s="11"/>
      <c r="E20" s="11"/>
      <c r="F20" s="13"/>
    </row>
    <row r="21" spans="2:6" x14ac:dyDescent="0.3">
      <c r="B21" s="28"/>
      <c r="C21" s="28"/>
      <c r="D21" s="11"/>
      <c r="E21" s="11"/>
      <c r="F21" s="13"/>
    </row>
    <row r="22" spans="2:6" x14ac:dyDescent="0.3">
      <c r="B22" s="28"/>
      <c r="C22" s="28"/>
      <c r="D22" s="11"/>
      <c r="E22" s="11"/>
      <c r="F22" s="13"/>
    </row>
    <row r="23" spans="2:6" x14ac:dyDescent="0.3">
      <c r="B23" s="28"/>
      <c r="C23" s="29"/>
      <c r="D23" s="17"/>
      <c r="E23" s="17"/>
      <c r="F23" s="18"/>
    </row>
    <row r="24" spans="2:6" ht="14.4" customHeight="1" x14ac:dyDescent="0.3">
      <c r="B24" s="28"/>
      <c r="C24" s="27" t="s">
        <v>13</v>
      </c>
      <c r="D24" s="7" t="s">
        <v>14</v>
      </c>
      <c r="E24" s="10">
        <v>4</v>
      </c>
      <c r="F24" s="9">
        <v>80000</v>
      </c>
    </row>
    <row r="25" spans="2:6" x14ac:dyDescent="0.3">
      <c r="B25" s="28"/>
      <c r="C25" s="28"/>
      <c r="D25" s="11" t="s">
        <v>15</v>
      </c>
      <c r="E25" s="14">
        <v>4</v>
      </c>
      <c r="F25" s="13">
        <v>35000</v>
      </c>
    </row>
    <row r="26" spans="2:6" x14ac:dyDescent="0.3">
      <c r="B26" s="28"/>
      <c r="C26" s="28"/>
      <c r="D26" s="11" t="s">
        <v>16</v>
      </c>
      <c r="E26" s="14">
        <v>4</v>
      </c>
      <c r="F26" s="13">
        <v>160000</v>
      </c>
    </row>
    <row r="27" spans="2:6" x14ac:dyDescent="0.3">
      <c r="B27" s="28"/>
      <c r="C27" s="28"/>
      <c r="D27" s="15" t="s">
        <v>17</v>
      </c>
      <c r="E27" s="16">
        <v>4</v>
      </c>
      <c r="F27" s="13">
        <v>80000</v>
      </c>
    </row>
    <row r="28" spans="2:6" x14ac:dyDescent="0.3">
      <c r="B28" s="28"/>
      <c r="C28" s="28"/>
      <c r="D28" s="15" t="s">
        <v>41</v>
      </c>
      <c r="E28" s="16">
        <v>4</v>
      </c>
      <c r="F28" s="13">
        <v>40000</v>
      </c>
    </row>
    <row r="29" spans="2:6" x14ac:dyDescent="0.3">
      <c r="B29" s="28"/>
      <c r="C29" s="28"/>
      <c r="D29" s="15" t="s">
        <v>18</v>
      </c>
      <c r="E29" s="16">
        <v>2</v>
      </c>
      <c r="F29" s="13">
        <v>50000</v>
      </c>
    </row>
    <row r="30" spans="2:6" x14ac:dyDescent="0.3">
      <c r="B30" s="28"/>
      <c r="C30" s="28"/>
      <c r="D30" s="15" t="s">
        <v>46</v>
      </c>
      <c r="E30" s="16">
        <v>1</v>
      </c>
      <c r="F30" s="13">
        <v>5000</v>
      </c>
    </row>
    <row r="31" spans="2:6" x14ac:dyDescent="0.3">
      <c r="B31" s="28"/>
      <c r="C31" s="29"/>
      <c r="D31" s="17"/>
      <c r="E31" s="19"/>
      <c r="F31" s="18"/>
    </row>
    <row r="32" spans="2:6" ht="14.4" customHeight="1" x14ac:dyDescent="0.3">
      <c r="B32" s="28"/>
      <c r="C32" s="27" t="s">
        <v>19</v>
      </c>
      <c r="D32" s="7" t="s">
        <v>20</v>
      </c>
      <c r="E32" s="10" t="s">
        <v>42</v>
      </c>
      <c r="F32" s="9">
        <v>300000</v>
      </c>
    </row>
    <row r="33" spans="2:6" x14ac:dyDescent="0.3">
      <c r="B33" s="28"/>
      <c r="C33" s="28"/>
      <c r="D33" s="11" t="s">
        <v>22</v>
      </c>
      <c r="E33" s="12" t="s">
        <v>42</v>
      </c>
      <c r="F33" s="13">
        <v>70000</v>
      </c>
    </row>
    <row r="34" spans="2:6" x14ac:dyDescent="0.3">
      <c r="B34" s="28"/>
      <c r="C34" s="28"/>
      <c r="D34" s="15" t="s">
        <v>23</v>
      </c>
      <c r="E34" s="12" t="s">
        <v>42</v>
      </c>
      <c r="F34" s="13">
        <v>250000</v>
      </c>
    </row>
    <row r="35" spans="2:6" x14ac:dyDescent="0.3">
      <c r="B35" s="28"/>
      <c r="C35" s="28"/>
      <c r="D35" s="15" t="s">
        <v>24</v>
      </c>
      <c r="E35" s="12" t="s">
        <v>42</v>
      </c>
      <c r="F35" s="13">
        <v>100000</v>
      </c>
    </row>
    <row r="36" spans="2:6" x14ac:dyDescent="0.3">
      <c r="B36" s="28"/>
      <c r="C36" s="28"/>
      <c r="D36" s="15" t="s">
        <v>25</v>
      </c>
      <c r="E36" s="12" t="s">
        <v>42</v>
      </c>
      <c r="F36" s="13">
        <v>70000</v>
      </c>
    </row>
    <row r="37" spans="2:6" x14ac:dyDescent="0.3">
      <c r="B37" s="28"/>
      <c r="C37" s="28"/>
      <c r="D37" s="15" t="s">
        <v>43</v>
      </c>
      <c r="E37" s="12" t="s">
        <v>42</v>
      </c>
      <c r="F37" s="13">
        <v>100000</v>
      </c>
    </row>
    <row r="38" spans="2:6" x14ac:dyDescent="0.3">
      <c r="B38" s="28"/>
      <c r="C38" s="28"/>
      <c r="D38" s="15" t="s">
        <v>21</v>
      </c>
      <c r="E38" s="20"/>
      <c r="F38" s="13"/>
    </row>
    <row r="39" spans="2:6" x14ac:dyDescent="0.3">
      <c r="B39" s="28"/>
      <c r="C39" s="28"/>
      <c r="D39" s="15"/>
      <c r="E39" s="20"/>
      <c r="F39" s="13"/>
    </row>
    <row r="40" spans="2:6" ht="15" thickBot="1" x14ac:dyDescent="0.35">
      <c r="B40" s="28"/>
      <c r="C40" s="29"/>
      <c r="D40" s="17"/>
      <c r="E40" s="20"/>
      <c r="F40" s="13"/>
    </row>
    <row r="41" spans="2:6" ht="15" thickBot="1" x14ac:dyDescent="0.35">
      <c r="B41" s="29"/>
      <c r="C41" s="17"/>
      <c r="D41" s="17"/>
      <c r="E41" s="21" t="s">
        <v>26</v>
      </c>
      <c r="F41" s="22">
        <f>SUM(F16:F40)</f>
        <v>1400000</v>
      </c>
    </row>
    <row r="43" spans="2:6" ht="14.4" customHeight="1" x14ac:dyDescent="0.3">
      <c r="B43" s="27" t="s">
        <v>27</v>
      </c>
      <c r="C43" s="7"/>
      <c r="D43" s="7" t="s">
        <v>28</v>
      </c>
      <c r="E43" s="7"/>
      <c r="F43" s="25">
        <f>(E9/100*14)*E8</f>
        <v>17068.333333333339</v>
      </c>
    </row>
    <row r="44" spans="2:6" x14ac:dyDescent="0.3">
      <c r="B44" s="28"/>
      <c r="C44" s="11"/>
      <c r="D44" s="11" t="s">
        <v>29</v>
      </c>
      <c r="E44" s="11"/>
      <c r="F44" s="26"/>
    </row>
    <row r="45" spans="2:6" x14ac:dyDescent="0.3">
      <c r="B45" s="28"/>
      <c r="C45" s="11"/>
      <c r="D45" s="11" t="s">
        <v>30</v>
      </c>
      <c r="E45" s="11"/>
      <c r="F45" s="26"/>
    </row>
    <row r="46" spans="2:6" x14ac:dyDescent="0.3">
      <c r="B46" s="28"/>
      <c r="C46" s="11"/>
      <c r="D46" s="15" t="s">
        <v>31</v>
      </c>
      <c r="E46" s="11"/>
      <c r="F46" s="26"/>
    </row>
    <row r="47" spans="2:6" x14ac:dyDescent="0.3">
      <c r="B47" s="28"/>
      <c r="C47" s="11"/>
      <c r="D47" s="11" t="s">
        <v>44</v>
      </c>
      <c r="E47" s="11"/>
      <c r="F47" s="26"/>
    </row>
    <row r="48" spans="2:6" x14ac:dyDescent="0.3">
      <c r="B48" s="28"/>
      <c r="C48" s="11"/>
      <c r="D48" s="15" t="s">
        <v>45</v>
      </c>
      <c r="E48" s="11"/>
      <c r="F48" s="26"/>
    </row>
    <row r="49" spans="2:6" ht="15" thickBot="1" x14ac:dyDescent="0.35">
      <c r="B49" s="28"/>
      <c r="C49" s="11"/>
      <c r="D49" s="11"/>
      <c r="E49" s="11"/>
      <c r="F49" s="13"/>
    </row>
    <row r="50" spans="2:6" ht="15" thickBot="1" x14ac:dyDescent="0.35">
      <c r="B50" s="29"/>
      <c r="C50" s="17"/>
      <c r="D50" s="17"/>
      <c r="E50" s="21" t="s">
        <v>26</v>
      </c>
      <c r="F50" s="22">
        <f>SUM(F43:F49)</f>
        <v>17068.333333333339</v>
      </c>
    </row>
    <row r="52" spans="2:6" x14ac:dyDescent="0.3">
      <c r="D52" t="s">
        <v>32</v>
      </c>
    </row>
    <row r="53" spans="2:6" x14ac:dyDescent="0.3">
      <c r="D53" t="s">
        <v>33</v>
      </c>
    </row>
    <row r="54" spans="2:6" x14ac:dyDescent="0.3">
      <c r="D54" t="s">
        <v>34</v>
      </c>
    </row>
  </sheetData>
  <mergeCells count="6">
    <mergeCell ref="F43:F48"/>
    <mergeCell ref="B43:B50"/>
    <mergeCell ref="B16:B41"/>
    <mergeCell ref="C16:C23"/>
    <mergeCell ref="C24:C31"/>
    <mergeCell ref="C32:C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2025-07-04T17:46:23Z</dcterms:modified>
</cp:coreProperties>
</file>