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Франшиза" sheetId="1" r:id="rId1"/>
    <sheet name="Уро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 s="1"/>
  <c r="E10" i="1"/>
  <c r="E11" i="1" l="1"/>
  <c r="F41" i="1"/>
  <c r="E9" i="1" l="1"/>
  <c r="F50" i="1" s="1"/>
  <c r="R41" i="1"/>
  <c r="L41" i="1"/>
  <c r="R50" i="1" l="1"/>
  <c r="L50" i="1"/>
  <c r="E12" i="1"/>
</calcChain>
</file>

<file path=xl/sharedStrings.xml><?xml version="1.0" encoding="utf-8"?>
<sst xmlns="http://schemas.openxmlformats.org/spreadsheetml/2006/main" count="112" uniqueCount="51">
  <si>
    <t>Расчет потребителей</t>
  </si>
  <si>
    <t>Абонемент стандарт</t>
  </si>
  <si>
    <t>Ввести результаты ценообразования</t>
  </si>
  <si>
    <t>Кол-во групп</t>
  </si>
  <si>
    <t xml:space="preserve">Рабочие часы </t>
  </si>
  <si>
    <t>Выручка</t>
  </si>
  <si>
    <t>Пакет Эконом</t>
  </si>
  <si>
    <t>Пакет Стандарт+</t>
  </si>
  <si>
    <t>Наименование</t>
  </si>
  <si>
    <t>кол-во</t>
  </si>
  <si>
    <t>сумма</t>
  </si>
  <si>
    <t>Паушальный взнос</t>
  </si>
  <si>
    <t>Переменная мат. часть</t>
  </si>
  <si>
    <t>Базовая мат. часть</t>
  </si>
  <si>
    <t>Базовая метод. Часть</t>
  </si>
  <si>
    <t>Итого</t>
  </si>
  <si>
    <t>Роялти</t>
  </si>
  <si>
    <t>Доступ к методической базе</t>
  </si>
  <si>
    <t>Доступ к практическому комплексу</t>
  </si>
  <si>
    <t>Клуб робототехники и программирования Kibertr0n</t>
  </si>
  <si>
    <t>ноутбук</t>
  </si>
  <si>
    <t xml:space="preserve">Аудит стартовый </t>
  </si>
  <si>
    <t>Доступ использования товарного знака</t>
  </si>
  <si>
    <t>Доступ использования бренд образа</t>
  </si>
  <si>
    <t>набор WEDO</t>
  </si>
  <si>
    <t>набор EV3</t>
  </si>
  <si>
    <t>набор EV3 резервный</t>
  </si>
  <si>
    <t xml:space="preserve">Уроки по робототехнике для набора WEDO </t>
  </si>
  <si>
    <t>Уроки по робототехнике для набора EV3</t>
  </si>
  <si>
    <t xml:space="preserve">Уроки по программированию </t>
  </si>
  <si>
    <t>Уроки по геймерству</t>
  </si>
  <si>
    <t>Уроки по моделированию</t>
  </si>
  <si>
    <t>пульты для автомодельного спорта (начало)</t>
  </si>
  <si>
    <t>пульты для автомодельного спорта (проф)</t>
  </si>
  <si>
    <t>* транспортные расходы не учитываются</t>
  </si>
  <si>
    <t>Пакет Полный</t>
  </si>
  <si>
    <t>* цены указаны в рублях, в расчете 100р=1$.</t>
  </si>
  <si>
    <t>* выездной аудит не учитывается</t>
  </si>
  <si>
    <t>Мотивационная часть</t>
  </si>
  <si>
    <t>Запасные детали к наборам</t>
  </si>
  <si>
    <t>ламинатор</t>
  </si>
  <si>
    <t>Доступ к СРМ</t>
  </si>
  <si>
    <t xml:space="preserve">Доступ к открытию филиалов </t>
  </si>
  <si>
    <t>Уроки по цифровому искусству</t>
  </si>
  <si>
    <t>набо для цифрового искусства</t>
  </si>
  <si>
    <t>б/о</t>
  </si>
  <si>
    <t>средняя ЗП по региону</t>
  </si>
  <si>
    <t>минимальная ЗП по региону</t>
  </si>
  <si>
    <t>прожиточный минимум региона</t>
  </si>
  <si>
    <t>среднее значение ЗП по региону</t>
  </si>
  <si>
    <t>цена квадратного метра в районе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</si>
</sst>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/>
    <xf numFmtId="0" fontId="2" fillId="0" borderId="0" xfId="0" applyFont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0" xfId="0" applyFill="1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right"/>
    </xf>
    <xf numFmtId="0" fontId="0" fillId="0" borderId="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NumberFormat="1" applyBorder="1"/>
    <xf numFmtId="0" fontId="0" fillId="0" borderId="4" xfId="0" applyNumberFormat="1" applyBorder="1" applyAlignment="1">
      <alignment horizontal="right"/>
    </xf>
    <xf numFmtId="0" fontId="0" fillId="0" borderId="7" xfId="0" applyBorder="1"/>
    <xf numFmtId="2" fontId="0" fillId="0" borderId="0" xfId="0" applyNumberFormat="1"/>
    <xf numFmtId="164" fontId="0" fillId="0" borderId="0" xfId="0" applyNumberFormat="1"/>
    <xf numFmtId="2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R54"/>
  <sheetViews>
    <sheetView tabSelected="1" topLeftCell="C1" zoomScale="85" zoomScaleNormal="85" workbookViewId="0">
      <selection activeCell="K8" sqref="K8"/>
    </sheetView>
  </sheetViews>
  <sheetFormatPr defaultRowHeight="14.4" x14ac:dyDescent="0.3"/>
  <cols>
    <col min="4" max="4" width="41.44140625" customWidth="1"/>
    <col min="7" max="7" width="7.21875" customWidth="1"/>
    <col min="8" max="8" width="9.44140625" customWidth="1"/>
    <col min="10" max="10" width="40.44140625" customWidth="1"/>
    <col min="11" max="11" width="11.88671875" customWidth="1"/>
    <col min="12" max="12" width="10.44140625" bestFit="1" customWidth="1"/>
    <col min="16" max="16" width="41.21875" customWidth="1"/>
  </cols>
  <sheetData>
    <row r="6" spans="2:18" x14ac:dyDescent="0.3">
      <c r="D6" t="s">
        <v>19</v>
      </c>
    </row>
    <row r="7" spans="2:18" ht="15" thickBot="1" x14ac:dyDescent="0.35">
      <c r="J7" t="s">
        <v>50</v>
      </c>
      <c r="K7">
        <v>150000</v>
      </c>
    </row>
    <row r="8" spans="2:18" ht="15" thickBot="1" x14ac:dyDescent="0.35">
      <c r="D8" s="1" t="s">
        <v>0</v>
      </c>
      <c r="E8" s="2">
        <v>50</v>
      </c>
      <c r="J8" t="s">
        <v>48</v>
      </c>
      <c r="K8">
        <v>16669</v>
      </c>
    </row>
    <row r="9" spans="2:18" ht="15" thickBot="1" x14ac:dyDescent="0.35">
      <c r="D9" s="1" t="s">
        <v>1</v>
      </c>
      <c r="E9" s="30">
        <f>K12</f>
        <v>3075.8250000000003</v>
      </c>
      <c r="J9" t="s">
        <v>47</v>
      </c>
      <c r="K9">
        <v>22440</v>
      </c>
      <c r="L9" s="29"/>
    </row>
    <row r="10" spans="2:18" x14ac:dyDescent="0.3">
      <c r="D10" s="1" t="s">
        <v>3</v>
      </c>
      <c r="E10" s="3">
        <f>E8/5</f>
        <v>10</v>
      </c>
      <c r="J10" t="s">
        <v>46</v>
      </c>
      <c r="K10">
        <v>56957</v>
      </c>
    </row>
    <row r="11" spans="2:18" ht="15" thickBot="1" x14ac:dyDescent="0.35">
      <c r="D11" s="1" t="s">
        <v>4</v>
      </c>
      <c r="E11" s="3">
        <f>2*E10</f>
        <v>20</v>
      </c>
      <c r="J11" t="s">
        <v>49</v>
      </c>
      <c r="K11">
        <f>AVERAGE(K7:K10)</f>
        <v>61516.5</v>
      </c>
    </row>
    <row r="12" spans="2:18" ht="15" thickBot="1" x14ac:dyDescent="0.35">
      <c r="D12" s="4" t="s">
        <v>5</v>
      </c>
      <c r="E12" s="2">
        <f>E9*E8</f>
        <v>153791.25</v>
      </c>
      <c r="J12" t="s">
        <v>2</v>
      </c>
      <c r="K12" s="28">
        <f>K11*5%</f>
        <v>3075.8250000000003</v>
      </c>
    </row>
    <row r="14" spans="2:18" ht="18" x14ac:dyDescent="0.35">
      <c r="D14" s="5" t="s">
        <v>6</v>
      </c>
      <c r="J14" s="5" t="s">
        <v>7</v>
      </c>
      <c r="P14" s="5" t="s">
        <v>35</v>
      </c>
    </row>
    <row r="15" spans="2:18" ht="15.6" x14ac:dyDescent="0.3">
      <c r="D15" s="6" t="s">
        <v>8</v>
      </c>
      <c r="E15" s="3" t="s">
        <v>9</v>
      </c>
      <c r="F15" s="3" t="s">
        <v>10</v>
      </c>
      <c r="J15" s="6" t="s">
        <v>8</v>
      </c>
      <c r="K15" s="3" t="s">
        <v>9</v>
      </c>
      <c r="L15" s="3" t="s">
        <v>10</v>
      </c>
      <c r="P15" s="6" t="s">
        <v>8</v>
      </c>
      <c r="Q15" s="3" t="s">
        <v>9</v>
      </c>
      <c r="R15" s="3" t="s">
        <v>10</v>
      </c>
    </row>
    <row r="16" spans="2:18" ht="15" customHeight="1" x14ac:dyDescent="0.3">
      <c r="B16" s="31" t="s">
        <v>11</v>
      </c>
      <c r="C16" s="31" t="s">
        <v>12</v>
      </c>
      <c r="D16" s="7" t="s">
        <v>38</v>
      </c>
      <c r="E16" s="8"/>
      <c r="F16" s="9">
        <v>15000</v>
      </c>
      <c r="H16" s="31" t="s">
        <v>11</v>
      </c>
      <c r="I16" s="31" t="s">
        <v>12</v>
      </c>
      <c r="J16" s="7" t="s">
        <v>38</v>
      </c>
      <c r="K16" s="8"/>
      <c r="L16" s="9">
        <v>30000</v>
      </c>
      <c r="N16" s="31" t="s">
        <v>11</v>
      </c>
      <c r="O16" s="31" t="s">
        <v>12</v>
      </c>
      <c r="P16" s="7" t="s">
        <v>38</v>
      </c>
      <c r="Q16" s="8"/>
      <c r="R16" s="9">
        <v>40000</v>
      </c>
    </row>
    <row r="17" spans="2:18" ht="15" customHeight="1" x14ac:dyDescent="0.3">
      <c r="B17" s="32"/>
      <c r="C17" s="32"/>
      <c r="D17" s="19" t="s">
        <v>39</v>
      </c>
      <c r="E17" s="12"/>
      <c r="F17" s="13">
        <v>5000</v>
      </c>
      <c r="H17" s="32"/>
      <c r="I17" s="32"/>
      <c r="J17" s="19" t="s">
        <v>39</v>
      </c>
      <c r="K17" s="12"/>
      <c r="L17" s="13">
        <v>15000</v>
      </c>
      <c r="N17" s="32"/>
      <c r="O17" s="32"/>
      <c r="P17" s="19" t="s">
        <v>39</v>
      </c>
      <c r="Q17" s="12"/>
      <c r="R17" s="13">
        <v>20000</v>
      </c>
    </row>
    <row r="18" spans="2:18" ht="15" customHeight="1" x14ac:dyDescent="0.3">
      <c r="B18" s="32"/>
      <c r="C18" s="32"/>
      <c r="D18" s="19"/>
      <c r="E18" s="12"/>
      <c r="F18" s="13"/>
      <c r="H18" s="32"/>
      <c r="I18" s="32"/>
      <c r="K18" s="14"/>
      <c r="L18" s="13"/>
      <c r="N18" s="32"/>
      <c r="O18" s="32"/>
      <c r="Q18" s="14"/>
      <c r="R18" s="13"/>
    </row>
    <row r="19" spans="2:18" ht="15" customHeight="1" x14ac:dyDescent="0.3">
      <c r="B19" s="32"/>
      <c r="C19" s="32"/>
      <c r="D19" s="19"/>
      <c r="E19" s="12"/>
      <c r="F19" s="13"/>
      <c r="H19" s="32"/>
      <c r="I19" s="32"/>
      <c r="K19" s="15"/>
      <c r="L19" s="13"/>
      <c r="N19" s="32"/>
      <c r="O19" s="32"/>
      <c r="Q19" s="15"/>
      <c r="R19" s="13"/>
    </row>
    <row r="20" spans="2:18" x14ac:dyDescent="0.3">
      <c r="B20" s="32"/>
      <c r="C20" s="32"/>
      <c r="D20" s="11"/>
      <c r="E20" s="11"/>
      <c r="F20" s="13"/>
      <c r="H20" s="32"/>
      <c r="I20" s="32"/>
      <c r="J20" s="11"/>
      <c r="K20" s="15"/>
      <c r="L20" s="13"/>
      <c r="N20" s="32"/>
      <c r="O20" s="32"/>
      <c r="P20" s="11"/>
      <c r="Q20" s="15"/>
      <c r="R20" s="13"/>
    </row>
    <row r="21" spans="2:18" x14ac:dyDescent="0.3">
      <c r="B21" s="32"/>
      <c r="C21" s="32"/>
      <c r="D21" s="11"/>
      <c r="E21" s="11"/>
      <c r="F21" s="13"/>
      <c r="H21" s="32"/>
      <c r="I21" s="32"/>
      <c r="J21" s="11"/>
      <c r="K21" s="15"/>
      <c r="L21" s="13"/>
      <c r="N21" s="32"/>
      <c r="O21" s="32"/>
      <c r="P21" s="11"/>
      <c r="Q21" s="15"/>
      <c r="R21" s="13"/>
    </row>
    <row r="22" spans="2:18" x14ac:dyDescent="0.3">
      <c r="B22" s="32"/>
      <c r="C22" s="32"/>
      <c r="D22" s="11"/>
      <c r="E22" s="11"/>
      <c r="F22" s="13"/>
      <c r="H22" s="32"/>
      <c r="I22" s="32"/>
      <c r="J22" s="11"/>
      <c r="K22" s="14"/>
      <c r="L22" s="13"/>
      <c r="N22" s="32"/>
      <c r="O22" s="32"/>
      <c r="P22" s="11"/>
      <c r="Q22" s="14"/>
      <c r="R22" s="13"/>
    </row>
    <row r="23" spans="2:18" x14ac:dyDescent="0.3">
      <c r="B23" s="32"/>
      <c r="C23" s="33"/>
      <c r="D23" s="16"/>
      <c r="E23" s="16"/>
      <c r="F23" s="17"/>
      <c r="H23" s="32"/>
      <c r="I23" s="33"/>
      <c r="J23" s="11"/>
      <c r="K23" s="18"/>
      <c r="L23" s="17"/>
      <c r="N23" s="32"/>
      <c r="O23" s="33"/>
      <c r="P23" s="11"/>
      <c r="Q23" s="18"/>
      <c r="R23" s="17"/>
    </row>
    <row r="24" spans="2:18" ht="14.4" customHeight="1" x14ac:dyDescent="0.3">
      <c r="B24" s="32"/>
      <c r="C24" s="31" t="s">
        <v>13</v>
      </c>
      <c r="D24" s="7" t="s">
        <v>20</v>
      </c>
      <c r="E24" s="10">
        <v>4</v>
      </c>
      <c r="F24" s="9">
        <v>80000</v>
      </c>
      <c r="H24" s="32"/>
      <c r="I24" s="31" t="s">
        <v>13</v>
      </c>
      <c r="J24" s="7" t="s">
        <v>20</v>
      </c>
      <c r="K24" s="10">
        <v>4</v>
      </c>
      <c r="L24" s="9">
        <v>80000</v>
      </c>
      <c r="N24" s="32"/>
      <c r="O24" s="31" t="s">
        <v>13</v>
      </c>
      <c r="P24" s="7" t="s">
        <v>20</v>
      </c>
      <c r="Q24" s="10">
        <v>4</v>
      </c>
      <c r="R24" s="9">
        <v>80000</v>
      </c>
    </row>
    <row r="25" spans="2:18" x14ac:dyDescent="0.3">
      <c r="B25" s="32"/>
      <c r="C25" s="32"/>
      <c r="D25" s="11" t="s">
        <v>24</v>
      </c>
      <c r="E25" s="14">
        <v>4</v>
      </c>
      <c r="F25" s="13">
        <v>35000</v>
      </c>
      <c r="H25" s="32"/>
      <c r="I25" s="32"/>
      <c r="J25" s="11" t="s">
        <v>24</v>
      </c>
      <c r="K25" s="14">
        <v>4</v>
      </c>
      <c r="L25" s="13">
        <v>35000</v>
      </c>
      <c r="N25" s="32"/>
      <c r="O25" s="32"/>
      <c r="P25" s="11" t="s">
        <v>24</v>
      </c>
      <c r="Q25" s="14">
        <v>4</v>
      </c>
      <c r="R25" s="13">
        <v>35000</v>
      </c>
    </row>
    <row r="26" spans="2:18" x14ac:dyDescent="0.3">
      <c r="B26" s="32"/>
      <c r="C26" s="32"/>
      <c r="D26" s="11" t="s">
        <v>40</v>
      </c>
      <c r="E26" s="14">
        <v>1</v>
      </c>
      <c r="F26" s="13">
        <v>5000</v>
      </c>
      <c r="H26" s="32"/>
      <c r="I26" s="32"/>
      <c r="J26" s="11" t="s">
        <v>25</v>
      </c>
      <c r="K26" s="14">
        <v>2</v>
      </c>
      <c r="L26" s="13">
        <v>80000</v>
      </c>
      <c r="N26" s="32"/>
      <c r="O26" s="32"/>
      <c r="P26" s="11" t="s">
        <v>25</v>
      </c>
      <c r="Q26" s="14">
        <v>4</v>
      </c>
      <c r="R26" s="13">
        <v>160000</v>
      </c>
    </row>
    <row r="27" spans="2:18" x14ac:dyDescent="0.3">
      <c r="B27" s="32"/>
      <c r="C27" s="32"/>
      <c r="D27" s="11"/>
      <c r="E27" s="11"/>
      <c r="F27" s="13"/>
      <c r="H27" s="32"/>
      <c r="I27" s="32"/>
      <c r="J27" s="19" t="s">
        <v>26</v>
      </c>
      <c r="K27" s="15">
        <v>2</v>
      </c>
      <c r="L27" s="13">
        <v>40000</v>
      </c>
      <c r="N27" s="32"/>
      <c r="O27" s="32"/>
      <c r="P27" s="19" t="s">
        <v>26</v>
      </c>
      <c r="Q27" s="15">
        <v>4</v>
      </c>
      <c r="R27" s="13">
        <v>80000</v>
      </c>
    </row>
    <row r="28" spans="2:18" x14ac:dyDescent="0.3">
      <c r="B28" s="32"/>
      <c r="C28" s="32"/>
      <c r="D28" s="11"/>
      <c r="E28" s="11"/>
      <c r="F28" s="13"/>
      <c r="H28" s="32"/>
      <c r="I28" s="32"/>
      <c r="J28" s="19" t="s">
        <v>32</v>
      </c>
      <c r="K28" s="15">
        <v>2</v>
      </c>
      <c r="L28" s="13">
        <v>20000</v>
      </c>
      <c r="N28" s="32"/>
      <c r="O28" s="32"/>
      <c r="P28" s="19" t="s">
        <v>44</v>
      </c>
      <c r="Q28" s="15">
        <v>4</v>
      </c>
      <c r="R28" s="13">
        <v>40000</v>
      </c>
    </row>
    <row r="29" spans="2:18" x14ac:dyDescent="0.3">
      <c r="B29" s="32"/>
      <c r="C29" s="32"/>
      <c r="D29" s="11"/>
      <c r="E29" s="11"/>
      <c r="F29" s="13"/>
      <c r="H29" s="32"/>
      <c r="I29" s="32"/>
      <c r="J29" s="19" t="s">
        <v>40</v>
      </c>
      <c r="K29" s="15">
        <v>1</v>
      </c>
      <c r="L29" s="13">
        <v>5000</v>
      </c>
      <c r="N29" s="32"/>
      <c r="O29" s="32"/>
      <c r="P29" s="19" t="s">
        <v>33</v>
      </c>
      <c r="Q29" s="15">
        <v>2</v>
      </c>
      <c r="R29" s="13">
        <v>50000</v>
      </c>
    </row>
    <row r="30" spans="2:18" x14ac:dyDescent="0.3">
      <c r="B30" s="32"/>
      <c r="C30" s="32"/>
      <c r="D30" s="11"/>
      <c r="E30" s="11"/>
      <c r="F30" s="13"/>
      <c r="H30" s="32"/>
      <c r="I30" s="32"/>
      <c r="J30" s="11"/>
      <c r="K30" s="11"/>
      <c r="L30" s="13"/>
      <c r="N30" s="32"/>
      <c r="O30" s="32"/>
      <c r="P30" s="19" t="s">
        <v>40</v>
      </c>
      <c r="Q30" s="15">
        <v>1</v>
      </c>
      <c r="R30" s="13">
        <v>5000</v>
      </c>
    </row>
    <row r="31" spans="2:18" x14ac:dyDescent="0.3">
      <c r="B31" s="32"/>
      <c r="C31" s="33"/>
      <c r="D31" s="16"/>
      <c r="E31" s="16"/>
      <c r="F31" s="17"/>
      <c r="H31" s="32"/>
      <c r="I31" s="33"/>
      <c r="J31" s="16"/>
      <c r="K31" s="16"/>
      <c r="L31" s="17"/>
      <c r="N31" s="32"/>
      <c r="O31" s="33"/>
      <c r="P31" s="16"/>
      <c r="Q31" s="24"/>
      <c r="R31" s="17"/>
    </row>
    <row r="32" spans="2:18" x14ac:dyDescent="0.3">
      <c r="B32" s="32"/>
      <c r="C32" s="31" t="s">
        <v>14</v>
      </c>
      <c r="D32" s="7" t="s">
        <v>27</v>
      </c>
      <c r="E32" s="10">
        <v>200</v>
      </c>
      <c r="F32" s="9">
        <v>160000</v>
      </c>
      <c r="H32" s="32"/>
      <c r="I32" s="31" t="s">
        <v>14</v>
      </c>
      <c r="J32" s="7" t="s">
        <v>27</v>
      </c>
      <c r="K32" s="10">
        <v>300</v>
      </c>
      <c r="L32" s="9">
        <v>200000</v>
      </c>
      <c r="N32" s="32"/>
      <c r="O32" s="31" t="s">
        <v>14</v>
      </c>
      <c r="P32" s="7" t="s">
        <v>27</v>
      </c>
      <c r="Q32" s="10" t="s">
        <v>45</v>
      </c>
      <c r="R32" s="9">
        <v>300000</v>
      </c>
    </row>
    <row r="33" spans="2:18" x14ac:dyDescent="0.3">
      <c r="B33" s="32"/>
      <c r="C33" s="32"/>
      <c r="D33" s="19" t="s">
        <v>29</v>
      </c>
      <c r="E33" s="12">
        <v>50</v>
      </c>
      <c r="F33" s="13">
        <v>100000</v>
      </c>
      <c r="H33" s="32"/>
      <c r="I33" s="32"/>
      <c r="J33" s="11" t="s">
        <v>28</v>
      </c>
      <c r="K33" s="12">
        <v>50</v>
      </c>
      <c r="L33" s="13">
        <v>45000</v>
      </c>
      <c r="N33" s="32"/>
      <c r="O33" s="32"/>
      <c r="P33" s="11" t="s">
        <v>28</v>
      </c>
      <c r="Q33" s="12" t="s">
        <v>45</v>
      </c>
      <c r="R33" s="13">
        <v>70000</v>
      </c>
    </row>
    <row r="34" spans="2:18" x14ac:dyDescent="0.3">
      <c r="B34" s="32"/>
      <c r="C34" s="32"/>
      <c r="D34" s="11" t="s">
        <v>21</v>
      </c>
      <c r="E34" s="11"/>
      <c r="F34" s="13"/>
      <c r="H34" s="32"/>
      <c r="I34" s="32"/>
      <c r="J34" s="19" t="s">
        <v>29</v>
      </c>
      <c r="K34" s="12">
        <v>150</v>
      </c>
      <c r="L34" s="13">
        <v>150000</v>
      </c>
      <c r="N34" s="32"/>
      <c r="O34" s="32"/>
      <c r="P34" s="19" t="s">
        <v>29</v>
      </c>
      <c r="Q34" s="12" t="s">
        <v>45</v>
      </c>
      <c r="R34" s="13">
        <v>250000</v>
      </c>
    </row>
    <row r="35" spans="2:18" x14ac:dyDescent="0.3">
      <c r="B35" s="32"/>
      <c r="C35" s="32"/>
      <c r="D35" s="19"/>
      <c r="E35" s="11"/>
      <c r="F35" s="13"/>
      <c r="H35" s="32"/>
      <c r="I35" s="32"/>
      <c r="J35" s="19" t="s">
        <v>21</v>
      </c>
      <c r="K35" s="12"/>
      <c r="L35" s="13"/>
      <c r="N35" s="32"/>
      <c r="O35" s="32"/>
      <c r="P35" s="19" t="s">
        <v>30</v>
      </c>
      <c r="Q35" s="12" t="s">
        <v>45</v>
      </c>
      <c r="R35" s="13">
        <v>100000</v>
      </c>
    </row>
    <row r="36" spans="2:18" x14ac:dyDescent="0.3">
      <c r="B36" s="32"/>
      <c r="C36" s="32"/>
      <c r="D36" s="19"/>
      <c r="E36" s="12"/>
      <c r="F36" s="13"/>
      <c r="H36" s="32"/>
      <c r="I36" s="32"/>
      <c r="J36" s="19"/>
      <c r="K36" s="23"/>
      <c r="L36" s="13"/>
      <c r="N36" s="32"/>
      <c r="O36" s="32"/>
      <c r="P36" s="19" t="s">
        <v>31</v>
      </c>
      <c r="Q36" s="12" t="s">
        <v>45</v>
      </c>
      <c r="R36" s="13">
        <v>70000</v>
      </c>
    </row>
    <row r="37" spans="2:18" x14ac:dyDescent="0.3">
      <c r="B37" s="32"/>
      <c r="C37" s="32"/>
      <c r="D37" s="19"/>
      <c r="E37" s="11"/>
      <c r="F37" s="13"/>
      <c r="H37" s="32"/>
      <c r="I37" s="32"/>
      <c r="J37" s="19"/>
      <c r="K37" s="23"/>
      <c r="L37" s="13"/>
      <c r="N37" s="32"/>
      <c r="O37" s="32"/>
      <c r="P37" s="19" t="s">
        <v>43</v>
      </c>
      <c r="Q37" s="12" t="s">
        <v>45</v>
      </c>
      <c r="R37" s="13">
        <v>100000</v>
      </c>
    </row>
    <row r="38" spans="2:18" x14ac:dyDescent="0.3">
      <c r="B38" s="32"/>
      <c r="C38" s="32"/>
      <c r="D38" s="19"/>
      <c r="E38" s="11"/>
      <c r="F38" s="13"/>
      <c r="H38" s="32"/>
      <c r="I38" s="32"/>
      <c r="J38" s="19"/>
      <c r="K38" s="23"/>
      <c r="L38" s="13"/>
      <c r="N38" s="32"/>
      <c r="O38" s="32"/>
      <c r="P38" s="19" t="s">
        <v>21</v>
      </c>
      <c r="Q38" s="23"/>
      <c r="R38" s="13"/>
    </row>
    <row r="39" spans="2:18" x14ac:dyDescent="0.3">
      <c r="B39" s="32"/>
      <c r="C39" s="32"/>
      <c r="D39" s="19"/>
      <c r="E39" s="11"/>
      <c r="F39" s="13"/>
      <c r="H39" s="32"/>
      <c r="I39" s="32"/>
      <c r="J39" s="19"/>
      <c r="K39" s="23"/>
      <c r="L39" s="13"/>
      <c r="N39" s="32"/>
      <c r="O39" s="32"/>
      <c r="P39" s="19"/>
      <c r="Q39" s="23"/>
      <c r="R39" s="13"/>
    </row>
    <row r="40" spans="2:18" ht="15" thickBot="1" x14ac:dyDescent="0.35">
      <c r="B40" s="32"/>
      <c r="C40" s="33"/>
      <c r="D40" s="16"/>
      <c r="E40" s="11"/>
      <c r="F40" s="13"/>
      <c r="H40" s="32"/>
      <c r="I40" s="33"/>
      <c r="J40" s="16"/>
      <c r="K40" s="11"/>
      <c r="L40" s="13"/>
      <c r="N40" s="32"/>
      <c r="O40" s="33"/>
      <c r="P40" s="16"/>
      <c r="Q40" s="23"/>
      <c r="R40" s="13"/>
    </row>
    <row r="41" spans="2:18" ht="15" thickBot="1" x14ac:dyDescent="0.35">
      <c r="B41" s="33"/>
      <c r="C41" s="27"/>
      <c r="D41" s="16"/>
      <c r="E41" s="20" t="s">
        <v>15</v>
      </c>
      <c r="F41" s="21">
        <f>SUM(F16:F36)</f>
        <v>400000</v>
      </c>
      <c r="H41" s="33"/>
      <c r="I41" s="16"/>
      <c r="J41" s="16"/>
      <c r="K41" s="20" t="s">
        <v>15</v>
      </c>
      <c r="L41" s="21">
        <f>SUM(L16:L39)</f>
        <v>700000</v>
      </c>
      <c r="N41" s="33"/>
      <c r="O41" s="16"/>
      <c r="P41" s="16"/>
      <c r="Q41" s="20" t="s">
        <v>15</v>
      </c>
      <c r="R41" s="21">
        <f>SUM(R16:R37)</f>
        <v>1400000</v>
      </c>
    </row>
    <row r="43" spans="2:18" x14ac:dyDescent="0.3">
      <c r="B43" s="31" t="s">
        <v>16</v>
      </c>
      <c r="C43" s="7"/>
      <c r="D43" s="7" t="s">
        <v>17</v>
      </c>
      <c r="E43" s="7"/>
      <c r="F43" s="9"/>
      <c r="H43" s="31" t="s">
        <v>16</v>
      </c>
      <c r="I43" s="7"/>
      <c r="J43" s="7" t="s">
        <v>17</v>
      </c>
      <c r="K43" s="7"/>
      <c r="L43" s="26"/>
      <c r="N43" s="31" t="s">
        <v>16</v>
      </c>
      <c r="O43" s="7"/>
      <c r="P43" s="7" t="s">
        <v>17</v>
      </c>
      <c r="Q43" s="7"/>
      <c r="R43" s="25"/>
    </row>
    <row r="44" spans="2:18" x14ac:dyDescent="0.3">
      <c r="B44" s="32"/>
      <c r="C44" s="11"/>
      <c r="D44" s="11" t="s">
        <v>18</v>
      </c>
      <c r="E44" s="11"/>
      <c r="F44" s="13"/>
      <c r="H44" s="32"/>
      <c r="I44" s="11"/>
      <c r="J44" s="11" t="s">
        <v>18</v>
      </c>
      <c r="K44" s="11"/>
      <c r="L44" s="13"/>
      <c r="N44" s="32"/>
      <c r="O44" s="11"/>
      <c r="P44" s="11" t="s">
        <v>18</v>
      </c>
      <c r="Q44" s="11"/>
      <c r="R44" s="13"/>
    </row>
    <row r="45" spans="2:18" x14ac:dyDescent="0.3">
      <c r="B45" s="32"/>
      <c r="C45" s="11"/>
      <c r="D45" s="11" t="s">
        <v>22</v>
      </c>
      <c r="E45" s="11"/>
      <c r="F45" s="13"/>
      <c r="H45" s="32"/>
      <c r="I45" s="11"/>
      <c r="J45" s="11" t="s">
        <v>22</v>
      </c>
      <c r="K45" s="11"/>
      <c r="L45" s="13"/>
      <c r="N45" s="32"/>
      <c r="O45" s="11"/>
      <c r="P45" s="11" t="s">
        <v>22</v>
      </c>
      <c r="Q45" s="11"/>
      <c r="R45" s="13"/>
    </row>
    <row r="46" spans="2:18" x14ac:dyDescent="0.3">
      <c r="B46" s="32"/>
      <c r="C46" s="11"/>
      <c r="D46" s="19" t="s">
        <v>23</v>
      </c>
      <c r="E46" s="11"/>
      <c r="F46" s="13"/>
      <c r="H46" s="32"/>
      <c r="I46" s="11"/>
      <c r="J46" s="19" t="s">
        <v>23</v>
      </c>
      <c r="K46" s="11"/>
      <c r="L46" s="13"/>
      <c r="N46" s="32"/>
      <c r="O46" s="11"/>
      <c r="P46" s="19" t="s">
        <v>23</v>
      </c>
      <c r="Q46" s="11"/>
      <c r="R46" s="13"/>
    </row>
    <row r="47" spans="2:18" x14ac:dyDescent="0.3">
      <c r="B47" s="32"/>
      <c r="C47" s="11"/>
      <c r="D47" s="11" t="s">
        <v>41</v>
      </c>
      <c r="E47" s="11"/>
      <c r="F47" s="13"/>
      <c r="H47" s="32"/>
      <c r="I47" s="11"/>
      <c r="J47" s="11" t="s">
        <v>41</v>
      </c>
      <c r="K47" s="11"/>
      <c r="L47" s="13"/>
      <c r="N47" s="32"/>
      <c r="O47" s="11"/>
      <c r="P47" s="11" t="s">
        <v>41</v>
      </c>
      <c r="Q47" s="11"/>
      <c r="R47" s="13"/>
    </row>
    <row r="48" spans="2:18" x14ac:dyDescent="0.3">
      <c r="B48" s="32"/>
      <c r="C48" s="11"/>
      <c r="D48" s="11"/>
      <c r="E48" s="11"/>
      <c r="F48" s="13"/>
      <c r="H48" s="32"/>
      <c r="I48" s="11"/>
      <c r="J48" s="19"/>
      <c r="K48" s="11"/>
      <c r="L48" s="13"/>
      <c r="N48" s="32"/>
      <c r="O48" s="11"/>
      <c r="P48" s="19" t="s">
        <v>42</v>
      </c>
      <c r="Q48" s="11"/>
      <c r="R48" s="13"/>
    </row>
    <row r="49" spans="2:18" ht="15" thickBot="1" x14ac:dyDescent="0.35">
      <c r="B49" s="32"/>
      <c r="C49" s="11"/>
      <c r="D49" s="11"/>
      <c r="E49" s="11"/>
      <c r="F49" s="13"/>
      <c r="H49" s="32"/>
      <c r="I49" s="11"/>
      <c r="J49" s="11"/>
      <c r="K49" s="11"/>
      <c r="L49" s="13"/>
      <c r="N49" s="32"/>
      <c r="O49" s="11"/>
      <c r="P49" s="19"/>
      <c r="Q49" s="11"/>
      <c r="R49" s="13"/>
    </row>
    <row r="50" spans="2:18" ht="15" thickBot="1" x14ac:dyDescent="0.35">
      <c r="B50" s="33"/>
      <c r="C50" s="16"/>
      <c r="D50" s="16"/>
      <c r="E50" s="20" t="s">
        <v>15</v>
      </c>
      <c r="F50" s="21">
        <f>(E9/100*19)*E8</f>
        <v>29220.337500000005</v>
      </c>
      <c r="H50" s="33"/>
      <c r="I50" s="16"/>
      <c r="J50" s="16"/>
      <c r="K50" s="20" t="s">
        <v>15</v>
      </c>
      <c r="L50" s="21">
        <f>(E9/100*19)*E8</f>
        <v>29220.337500000005</v>
      </c>
      <c r="N50" s="33"/>
      <c r="O50" s="16"/>
      <c r="P50" s="16"/>
      <c r="Q50" s="20" t="s">
        <v>15</v>
      </c>
      <c r="R50" s="21">
        <f>(E9/100*14)*E8</f>
        <v>21530.775000000001</v>
      </c>
    </row>
    <row r="52" spans="2:18" x14ac:dyDescent="0.3">
      <c r="D52" t="s">
        <v>34</v>
      </c>
      <c r="I52" s="22"/>
      <c r="J52" t="s">
        <v>34</v>
      </c>
      <c r="O52" s="22"/>
      <c r="P52" t="s">
        <v>34</v>
      </c>
    </row>
    <row r="53" spans="2:18" x14ac:dyDescent="0.3">
      <c r="D53" t="s">
        <v>36</v>
      </c>
      <c r="J53" t="s">
        <v>36</v>
      </c>
      <c r="P53" t="s">
        <v>36</v>
      </c>
    </row>
    <row r="54" spans="2:18" x14ac:dyDescent="0.3">
      <c r="D54" t="s">
        <v>37</v>
      </c>
      <c r="J54" t="s">
        <v>37</v>
      </c>
      <c r="P54" t="s">
        <v>37</v>
      </c>
    </row>
  </sheetData>
  <mergeCells count="15">
    <mergeCell ref="I32:I40"/>
    <mergeCell ref="O32:O40"/>
    <mergeCell ref="B43:B50"/>
    <mergeCell ref="H43:H50"/>
    <mergeCell ref="N43:N50"/>
    <mergeCell ref="B16:B41"/>
    <mergeCell ref="C16:C23"/>
    <mergeCell ref="H16:H41"/>
    <mergeCell ref="I16:I23"/>
    <mergeCell ref="N16:N41"/>
    <mergeCell ref="O16:O23"/>
    <mergeCell ref="C24:C31"/>
    <mergeCell ref="I24:I31"/>
    <mergeCell ref="O24:O31"/>
    <mergeCell ref="C32:C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0" sqref="D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Франшиза</vt:lpstr>
      <vt:lpstr>Уроки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2025-12-17T12:33:36Z</dcterms:modified>
</cp:coreProperties>
</file>